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uzan\Financials\2019\"/>
    </mc:Choice>
  </mc:AlternateContent>
  <bookViews>
    <workbookView xWindow="0" yWindow="0" windowWidth="28800" windowHeight="124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0" i="1" l="1"/>
  <c r="C61" i="1" l="1"/>
  <c r="C53" i="1"/>
  <c r="C54" i="1" s="1"/>
  <c r="C62" i="1" s="1"/>
  <c r="C48" i="1"/>
  <c r="C35" i="1"/>
  <c r="C26" i="1"/>
  <c r="C15" i="1"/>
  <c r="C9" i="1"/>
  <c r="D3" i="1" l="1"/>
  <c r="D4" i="1"/>
  <c r="D5" i="1"/>
  <c r="D6" i="1"/>
  <c r="D7" i="1"/>
  <c r="D8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5" i="1"/>
  <c r="D46" i="1"/>
  <c r="D47" i="1"/>
  <c r="D49" i="1"/>
  <c r="D50" i="1"/>
  <c r="D51" i="1"/>
  <c r="D52" i="1"/>
  <c r="D55" i="1"/>
  <c r="D56" i="1"/>
  <c r="D57" i="1"/>
  <c r="D58" i="1"/>
  <c r="D59" i="1"/>
  <c r="D60" i="1"/>
  <c r="D63" i="1"/>
  <c r="D2" i="1"/>
  <c r="B61" i="1"/>
  <c r="D61" i="1" s="1"/>
  <c r="B53" i="1"/>
  <c r="D53" i="1" s="1"/>
  <c r="B48" i="1"/>
  <c r="D48" i="1" s="1"/>
  <c r="B35" i="1"/>
  <c r="D35" i="1" s="1"/>
  <c r="B26" i="1"/>
  <c r="D26" i="1" s="1"/>
  <c r="B15" i="1"/>
  <c r="D15" i="1" s="1"/>
  <c r="B9" i="1"/>
  <c r="D9" i="1" s="1"/>
  <c r="B54" i="1" l="1"/>
  <c r="B62" i="1" l="1"/>
  <c r="D62" i="1" s="1"/>
  <c r="D54" i="1"/>
</calcChain>
</file>

<file path=xl/sharedStrings.xml><?xml version="1.0" encoding="utf-8"?>
<sst xmlns="http://schemas.openxmlformats.org/spreadsheetml/2006/main" count="66" uniqueCount="66">
  <si>
    <t>Assessment Income</t>
  </si>
  <si>
    <t>Snow Removal-MadCo</t>
  </si>
  <si>
    <t>Title Company Fees</t>
  </si>
  <si>
    <t>Total Expenses</t>
  </si>
  <si>
    <t>Cross Country Ski Pass Sales</t>
  </si>
  <si>
    <t>BSAC Design Review Fees</t>
  </si>
  <si>
    <t>Total Operating Revenue</t>
  </si>
  <si>
    <t>Wages</t>
  </si>
  <si>
    <t>Payroll Taxes</t>
  </si>
  <si>
    <t>Employee Benefits</t>
  </si>
  <si>
    <t>Retirement Benefits</t>
  </si>
  <si>
    <t>Office Expenses</t>
  </si>
  <si>
    <t>Telephone &amp; Internet</t>
  </si>
  <si>
    <t>Utilities</t>
  </si>
  <si>
    <t>Office Leases/Equipment</t>
  </si>
  <si>
    <t>Property Taxes</t>
  </si>
  <si>
    <t>Elections-Ballots/Annual Packet</t>
  </si>
  <si>
    <t>Finance-Annual Audit and Tax Prep</t>
  </si>
  <si>
    <t>General Legal/Liens</t>
  </si>
  <si>
    <t>Training &amp; Travel</t>
  </si>
  <si>
    <t>Annual Meeting</t>
  </si>
  <si>
    <t>BSAC Miscellaneous</t>
  </si>
  <si>
    <t>Depreciation</t>
  </si>
  <si>
    <t>Signage Repair/Replacement</t>
  </si>
  <si>
    <t>Winter Road Maintenance</t>
  </si>
  <si>
    <t>Noxious Weed Management</t>
  </si>
  <si>
    <t>Historic Crail Ranch Donation</t>
  </si>
  <si>
    <t>Bad Debt</t>
  </si>
  <si>
    <t>Special Projects</t>
  </si>
  <si>
    <t>Condo Reserve</t>
  </si>
  <si>
    <t>Pond Reserve</t>
  </si>
  <si>
    <t>Operating Reserve</t>
  </si>
  <si>
    <t>Road Reserve</t>
  </si>
  <si>
    <t>Legal Reserve</t>
  </si>
  <si>
    <t>Computer Reserve</t>
  </si>
  <si>
    <t>Difference</t>
  </si>
  <si>
    <t>Budget Category</t>
  </si>
  <si>
    <t>Vacation/Sick Accrual</t>
  </si>
  <si>
    <t>Repairs and Maintenance</t>
  </si>
  <si>
    <t>Annual BSOA Events</t>
  </si>
  <si>
    <t>Contingency</t>
  </si>
  <si>
    <t>Lone Mountain Ranch X-Country</t>
  </si>
  <si>
    <t>Ponds Expenses</t>
  </si>
  <si>
    <t>BSOA Meeting Expenses</t>
  </si>
  <si>
    <t>Communications, Postage</t>
  </si>
  <si>
    <t>Software License, IT &amp; Maintenance</t>
  </si>
  <si>
    <t>Association Dues/Subscriptions</t>
  </si>
  <si>
    <t>Bank/Credit Card Fees</t>
  </si>
  <si>
    <t>Interest Income</t>
  </si>
  <si>
    <t>BSOA Projects - Strategic Plan FY 2017</t>
  </si>
  <si>
    <t>Little Coyote Bridge Expense</t>
  </si>
  <si>
    <t>Total Staff Expenses</t>
  </si>
  <si>
    <t>Total Office &amp; Admin Expenses</t>
  </si>
  <si>
    <t>Total Board/Committee Expenses</t>
  </si>
  <si>
    <t>Total Activities Expenses</t>
  </si>
  <si>
    <t>Insurance-Directors, W/C</t>
  </si>
  <si>
    <t>Skyline Bus Contribution</t>
  </si>
  <si>
    <t>2017-2018</t>
  </si>
  <si>
    <t>Miscellaneous Income</t>
  </si>
  <si>
    <t>Towing</t>
  </si>
  <si>
    <t>BSCO Donation</t>
  </si>
  <si>
    <t>Total Expenses and Reserves</t>
  </si>
  <si>
    <t>Total Reserves</t>
  </si>
  <si>
    <t>Net Revenue (Expense)</t>
  </si>
  <si>
    <t>Total Miscellaneous Expenses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</si>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</sst>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2" fontId="0" fillId="0" borderId="1" xfId="0" applyNumberFormat="1" applyBorder="1"/>
    <xf numFmtId="0" fontId="0" fillId="0" borderId="2" xfId="0" applyBorder="1"/>
    <xf numFmtId="42" fontId="0" fillId="0" borderId="3" xfId="0" applyNumberFormat="1" applyBorder="1"/>
    <xf numFmtId="0" fontId="1" fillId="0" borderId="4" xfId="0" applyFont="1" applyFill="1" applyBorder="1"/>
    <xf numFmtId="42" fontId="1" fillId="0" borderId="5" xfId="0" applyNumberFormat="1" applyFont="1" applyFill="1" applyBorder="1"/>
    <xf numFmtId="42" fontId="1" fillId="0" borderId="6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42" fontId="0" fillId="0" borderId="12" xfId="0" applyNumberFormat="1" applyBorder="1"/>
    <xf numFmtId="0" fontId="1" fillId="2" borderId="4" xfId="0" applyFont="1" applyFill="1" applyBorder="1"/>
    <xf numFmtId="42" fontId="1" fillId="2" borderId="5" xfId="0" applyNumberFormat="1" applyFont="1" applyFill="1" applyBorder="1"/>
    <xf numFmtId="42" fontId="1" fillId="2" borderId="6" xfId="0" applyNumberFormat="1" applyFont="1" applyFill="1" applyBorder="1"/>
    <xf numFmtId="0" fontId="1" fillId="3" borderId="9" xfId="0" applyFont="1" applyFill="1" applyBorder="1"/>
    <xf numFmtId="42" fontId="1" fillId="3" borderId="10" xfId="0" applyNumberFormat="1" applyFont="1" applyFill="1" applyBorder="1"/>
    <xf numFmtId="42" fontId="1" fillId="3" borderId="11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2" fontId="0" fillId="0" borderId="3" xfId="0" applyNumberFormat="1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view="pageLayout" zoomScaleNormal="100" workbookViewId="0">
      <selection activeCell="B14" sqref="B14"/>
    </sheetView>
  </sheetViews>
  <sheetFormatPr defaultRowHeight="15" x14ac:dyDescent="0.25"/>
  <cols>
    <col min="1" max="2" width="35.28515625" customWidth="1"/>
    <col min="3" max="4" width="25.5703125" customWidth="1"/>
  </cols>
  <sheetData>
    <row r="1" spans="1:4" ht="15.75" thickBot="1" x14ac:dyDescent="0.3">
      <c r="A1" s="18" t="s">
        <v>36</v>
      </c>
      <c r="B1" s="16" t="s">
        <v>65</v>
      </c>
      <c r="C1" s="16" t="s">
        <v>57</v>
      </c>
      <c r="D1" s="17" t="s">
        <v>35</v>
      </c>
    </row>
    <row r="2" spans="1:4" ht="20.100000000000001" customHeight="1" x14ac:dyDescent="0.25">
      <c r="A2" s="2" t="s">
        <v>0</v>
      </c>
      <c r="B2" s="3">
        <v>854000</v>
      </c>
      <c r="C2" s="3">
        <v>855635</v>
      </c>
      <c r="D2" s="1">
        <f>SUM(B2-C2)</f>
        <v>-1635</v>
      </c>
    </row>
    <row r="3" spans="1:4" x14ac:dyDescent="0.25">
      <c r="A3" s="2" t="s">
        <v>2</v>
      </c>
      <c r="B3" s="3">
        <v>8500</v>
      </c>
      <c r="C3" s="3">
        <v>8000</v>
      </c>
      <c r="D3" s="1">
        <f t="shared" ref="D3:D63" si="0">SUM(B3-C3)</f>
        <v>500</v>
      </c>
    </row>
    <row r="4" spans="1:4" x14ac:dyDescent="0.25">
      <c r="A4" s="2" t="s">
        <v>1</v>
      </c>
      <c r="B4" s="3">
        <v>77058</v>
      </c>
      <c r="C4" s="3">
        <v>74815</v>
      </c>
      <c r="D4" s="1">
        <f t="shared" si="0"/>
        <v>2243</v>
      </c>
    </row>
    <row r="5" spans="1:4" x14ac:dyDescent="0.25">
      <c r="A5" s="2" t="s">
        <v>48</v>
      </c>
      <c r="B5" s="3">
        <v>9900</v>
      </c>
      <c r="C5" s="3">
        <v>3500</v>
      </c>
      <c r="D5" s="1">
        <f t="shared" si="0"/>
        <v>6400</v>
      </c>
    </row>
    <row r="6" spans="1:4" x14ac:dyDescent="0.25">
      <c r="A6" s="2" t="s">
        <v>5</v>
      </c>
      <c r="B6" s="3">
        <v>24000</v>
      </c>
      <c r="C6" s="3">
        <v>18000</v>
      </c>
      <c r="D6" s="1">
        <f t="shared" si="0"/>
        <v>6000</v>
      </c>
    </row>
    <row r="7" spans="1:4" x14ac:dyDescent="0.25">
      <c r="A7" s="2" t="s">
        <v>4</v>
      </c>
      <c r="B7" s="3">
        <v>40000</v>
      </c>
      <c r="C7" s="3">
        <v>43000</v>
      </c>
      <c r="D7" s="1">
        <f t="shared" si="0"/>
        <v>-3000</v>
      </c>
    </row>
    <row r="8" spans="1:4" ht="15.75" thickBot="1" x14ac:dyDescent="0.3">
      <c r="A8" s="2" t="s">
        <v>58</v>
      </c>
      <c r="B8" s="3">
        <v>900</v>
      </c>
      <c r="C8" s="3">
        <v>900</v>
      </c>
      <c r="D8" s="1">
        <f t="shared" si="0"/>
        <v>0</v>
      </c>
    </row>
    <row r="9" spans="1:4" ht="15.75" thickBot="1" x14ac:dyDescent="0.3">
      <c r="A9" s="10" t="s">
        <v>6</v>
      </c>
      <c r="B9" s="11">
        <f>SUM(B2:B8)</f>
        <v>1014358</v>
      </c>
      <c r="C9" s="11">
        <f>SUM(C2:C8)</f>
        <v>1003850</v>
      </c>
      <c r="D9" s="12">
        <f t="shared" si="0"/>
        <v>10508</v>
      </c>
    </row>
    <row r="10" spans="1:4" x14ac:dyDescent="0.25">
      <c r="A10" s="2" t="s">
        <v>7</v>
      </c>
      <c r="B10" s="3">
        <f>239712+4800</f>
        <v>244512</v>
      </c>
      <c r="C10" s="3">
        <v>226572</v>
      </c>
      <c r="D10" s="1">
        <f t="shared" si="0"/>
        <v>17940</v>
      </c>
    </row>
    <row r="11" spans="1:4" x14ac:dyDescent="0.25">
      <c r="A11" s="2" t="s">
        <v>8</v>
      </c>
      <c r="B11" s="3">
        <v>18639</v>
      </c>
      <c r="C11" s="3">
        <v>17359</v>
      </c>
      <c r="D11" s="1">
        <f t="shared" si="0"/>
        <v>1280</v>
      </c>
    </row>
    <row r="12" spans="1:4" x14ac:dyDescent="0.25">
      <c r="A12" s="2" t="s">
        <v>9</v>
      </c>
      <c r="B12" s="3">
        <v>40067</v>
      </c>
      <c r="C12" s="3">
        <v>42377</v>
      </c>
      <c r="D12" s="1">
        <f t="shared" si="0"/>
        <v>-2310</v>
      </c>
    </row>
    <row r="13" spans="1:4" x14ac:dyDescent="0.25">
      <c r="A13" s="2" t="s">
        <v>10</v>
      </c>
      <c r="B13" s="3">
        <v>13450</v>
      </c>
      <c r="C13" s="3">
        <v>12541</v>
      </c>
      <c r="D13" s="1">
        <f t="shared" si="0"/>
        <v>909</v>
      </c>
    </row>
    <row r="14" spans="1:4" ht="15.75" thickBot="1" x14ac:dyDescent="0.3">
      <c r="A14" s="2" t="s">
        <v>37</v>
      </c>
      <c r="B14" s="3">
        <v>4000</v>
      </c>
      <c r="C14" s="3">
        <v>4000</v>
      </c>
      <c r="D14" s="1">
        <f t="shared" si="0"/>
        <v>0</v>
      </c>
    </row>
    <row r="15" spans="1:4" ht="15.75" thickBot="1" x14ac:dyDescent="0.3">
      <c r="A15" s="4" t="s">
        <v>51</v>
      </c>
      <c r="B15" s="5">
        <f>SUM(B10:B14)</f>
        <v>320668</v>
      </c>
      <c r="C15" s="5">
        <f>SUM(C10:C14)</f>
        <v>302849</v>
      </c>
      <c r="D15" s="6">
        <f t="shared" si="0"/>
        <v>17819</v>
      </c>
    </row>
    <row r="16" spans="1:4" x14ac:dyDescent="0.25">
      <c r="A16" s="2" t="s">
        <v>11</v>
      </c>
      <c r="B16" s="3">
        <v>7200</v>
      </c>
      <c r="C16" s="3">
        <v>8200</v>
      </c>
      <c r="D16" s="1">
        <f t="shared" si="0"/>
        <v>-1000</v>
      </c>
    </row>
    <row r="17" spans="1:4" x14ac:dyDescent="0.25">
      <c r="A17" s="2" t="s">
        <v>14</v>
      </c>
      <c r="B17" s="3">
        <v>5000</v>
      </c>
      <c r="C17" s="3">
        <v>5000</v>
      </c>
      <c r="D17" s="1">
        <f t="shared" si="0"/>
        <v>0</v>
      </c>
    </row>
    <row r="18" spans="1:4" x14ac:dyDescent="0.25">
      <c r="A18" s="2" t="s">
        <v>12</v>
      </c>
      <c r="B18" s="3">
        <v>4500</v>
      </c>
      <c r="C18" s="3">
        <v>4513</v>
      </c>
      <c r="D18" s="1">
        <f t="shared" si="0"/>
        <v>-13</v>
      </c>
    </row>
    <row r="19" spans="1:4" x14ac:dyDescent="0.25">
      <c r="A19" s="2" t="s">
        <v>13</v>
      </c>
      <c r="B19" s="3">
        <v>8400</v>
      </c>
      <c r="C19" s="3">
        <v>8514</v>
      </c>
      <c r="D19" s="1">
        <f t="shared" si="0"/>
        <v>-114</v>
      </c>
    </row>
    <row r="20" spans="1:4" x14ac:dyDescent="0.25">
      <c r="A20" s="2" t="s">
        <v>15</v>
      </c>
      <c r="B20" s="3">
        <v>4260</v>
      </c>
      <c r="C20" s="3">
        <v>4250</v>
      </c>
      <c r="D20" s="1">
        <f t="shared" si="0"/>
        <v>10</v>
      </c>
    </row>
    <row r="21" spans="1:4" x14ac:dyDescent="0.25">
      <c r="A21" s="20" t="s">
        <v>55</v>
      </c>
      <c r="B21" s="19">
        <v>12306</v>
      </c>
      <c r="C21" s="3">
        <v>11500</v>
      </c>
      <c r="D21" s="1">
        <f t="shared" si="0"/>
        <v>806</v>
      </c>
    </row>
    <row r="22" spans="1:4" ht="15.6" customHeight="1" x14ac:dyDescent="0.25">
      <c r="A22" s="2" t="s">
        <v>46</v>
      </c>
      <c r="B22" s="3">
        <v>7600</v>
      </c>
      <c r="C22" s="3">
        <v>7600</v>
      </c>
      <c r="D22" s="1">
        <f t="shared" si="0"/>
        <v>0</v>
      </c>
    </row>
    <row r="23" spans="1:4" x14ac:dyDescent="0.25">
      <c r="A23" s="2" t="s">
        <v>45</v>
      </c>
      <c r="B23" s="3">
        <v>7000</v>
      </c>
      <c r="C23" s="3">
        <v>7000</v>
      </c>
      <c r="D23" s="1">
        <f t="shared" si="0"/>
        <v>0</v>
      </c>
    </row>
    <row r="24" spans="1:4" x14ac:dyDescent="0.25">
      <c r="A24" s="2" t="s">
        <v>38</v>
      </c>
      <c r="B24" s="3">
        <v>2000</v>
      </c>
      <c r="C24" s="3">
        <v>2050</v>
      </c>
      <c r="D24" s="1">
        <f t="shared" si="0"/>
        <v>-50</v>
      </c>
    </row>
    <row r="25" spans="1:4" ht="15.75" thickBot="1" x14ac:dyDescent="0.3">
      <c r="A25" s="2" t="s">
        <v>47</v>
      </c>
      <c r="B25" s="3">
        <v>3636</v>
      </c>
      <c r="C25" s="3">
        <v>1600</v>
      </c>
      <c r="D25" s="1">
        <f t="shared" si="0"/>
        <v>2036</v>
      </c>
    </row>
    <row r="26" spans="1:4" ht="15.75" thickBot="1" x14ac:dyDescent="0.3">
      <c r="A26" s="4" t="s">
        <v>52</v>
      </c>
      <c r="B26" s="5">
        <f>SUM(B16:B25)</f>
        <v>61902</v>
      </c>
      <c r="C26" s="5">
        <f>SUM(C16:C25)</f>
        <v>60227</v>
      </c>
      <c r="D26" s="6">
        <f t="shared" si="0"/>
        <v>1675</v>
      </c>
    </row>
    <row r="27" spans="1:4" x14ac:dyDescent="0.25">
      <c r="A27" s="2" t="s">
        <v>44</v>
      </c>
      <c r="B27" s="3">
        <v>3300</v>
      </c>
      <c r="C27" s="3">
        <v>3500</v>
      </c>
      <c r="D27" s="1">
        <f t="shared" si="0"/>
        <v>-200</v>
      </c>
    </row>
    <row r="28" spans="1:4" x14ac:dyDescent="0.25">
      <c r="A28" s="2" t="s">
        <v>16</v>
      </c>
      <c r="B28" s="3">
        <v>3600</v>
      </c>
      <c r="C28" s="3">
        <v>3920</v>
      </c>
      <c r="D28" s="1">
        <f t="shared" si="0"/>
        <v>-320</v>
      </c>
    </row>
    <row r="29" spans="1:4" x14ac:dyDescent="0.25">
      <c r="A29" s="2" t="s">
        <v>17</v>
      </c>
      <c r="B29" s="3">
        <v>10000</v>
      </c>
      <c r="C29" s="3">
        <v>9500</v>
      </c>
      <c r="D29" s="1">
        <f t="shared" si="0"/>
        <v>500</v>
      </c>
    </row>
    <row r="30" spans="1:4" x14ac:dyDescent="0.25">
      <c r="A30" s="2" t="s">
        <v>18</v>
      </c>
      <c r="B30" s="3">
        <v>10000</v>
      </c>
      <c r="C30" s="3">
        <v>7500</v>
      </c>
      <c r="D30" s="1">
        <f t="shared" si="0"/>
        <v>2500</v>
      </c>
    </row>
    <row r="31" spans="1:4" x14ac:dyDescent="0.25">
      <c r="A31" s="2" t="s">
        <v>19</v>
      </c>
      <c r="B31" s="3">
        <v>3000</v>
      </c>
      <c r="C31" s="3">
        <v>3000</v>
      </c>
      <c r="D31" s="1">
        <f t="shared" si="0"/>
        <v>0</v>
      </c>
    </row>
    <row r="32" spans="1:4" x14ac:dyDescent="0.25">
      <c r="A32" s="2" t="s">
        <v>43</v>
      </c>
      <c r="B32" s="3">
        <v>2000</v>
      </c>
      <c r="C32" s="3">
        <v>1500</v>
      </c>
      <c r="D32" s="1">
        <f t="shared" si="0"/>
        <v>500</v>
      </c>
    </row>
    <row r="33" spans="1:4" x14ac:dyDescent="0.25">
      <c r="A33" s="2" t="s">
        <v>20</v>
      </c>
      <c r="B33" s="3">
        <v>12000</v>
      </c>
      <c r="C33" s="3">
        <v>12000</v>
      </c>
      <c r="D33" s="1">
        <f t="shared" si="0"/>
        <v>0</v>
      </c>
    </row>
    <row r="34" spans="1:4" ht="15.75" thickBot="1" x14ac:dyDescent="0.3">
      <c r="A34" s="2" t="s">
        <v>21</v>
      </c>
      <c r="B34" s="3">
        <v>3000</v>
      </c>
      <c r="C34" s="3">
        <v>2000</v>
      </c>
      <c r="D34" s="1">
        <f t="shared" si="0"/>
        <v>1000</v>
      </c>
    </row>
    <row r="35" spans="1:4" ht="15.75" thickBot="1" x14ac:dyDescent="0.3">
      <c r="A35" s="4" t="s">
        <v>53</v>
      </c>
      <c r="B35" s="5">
        <f>SUM(B27:B34)</f>
        <v>46900</v>
      </c>
      <c r="C35" s="5">
        <f>SUM(C27:C34)</f>
        <v>42920</v>
      </c>
      <c r="D35" s="6">
        <f t="shared" si="0"/>
        <v>3980</v>
      </c>
    </row>
    <row r="36" spans="1:4" x14ac:dyDescent="0.25">
      <c r="A36" s="2" t="s">
        <v>41</v>
      </c>
      <c r="B36" s="3">
        <v>53000</v>
      </c>
      <c r="C36" s="3">
        <v>51500</v>
      </c>
      <c r="D36" s="1">
        <f t="shared" si="0"/>
        <v>1500</v>
      </c>
    </row>
    <row r="37" spans="1:4" x14ac:dyDescent="0.25">
      <c r="A37" s="2" t="s">
        <v>60</v>
      </c>
      <c r="B37" s="3">
        <v>15000</v>
      </c>
      <c r="C37" s="3">
        <v>15000</v>
      </c>
      <c r="D37" s="1">
        <f t="shared" si="0"/>
        <v>0</v>
      </c>
    </row>
    <row r="38" spans="1:4" x14ac:dyDescent="0.25">
      <c r="A38" s="2" t="s">
        <v>25</v>
      </c>
      <c r="B38" s="3">
        <v>12500</v>
      </c>
      <c r="C38" s="3">
        <v>12000</v>
      </c>
      <c r="D38" s="1">
        <f t="shared" si="0"/>
        <v>500</v>
      </c>
    </row>
    <row r="39" spans="1:4" x14ac:dyDescent="0.25">
      <c r="A39" s="2" t="s">
        <v>26</v>
      </c>
      <c r="B39" s="3">
        <v>2400</v>
      </c>
      <c r="C39" s="3">
        <v>2400</v>
      </c>
      <c r="D39" s="1">
        <f t="shared" si="0"/>
        <v>0</v>
      </c>
    </row>
    <row r="40" spans="1:4" x14ac:dyDescent="0.25">
      <c r="A40" s="2" t="s">
        <v>42</v>
      </c>
      <c r="B40" s="3">
        <v>10000</v>
      </c>
      <c r="C40" s="3">
        <v>50000</v>
      </c>
      <c r="D40" s="1">
        <f t="shared" si="0"/>
        <v>-40000</v>
      </c>
    </row>
    <row r="41" spans="1:4" x14ac:dyDescent="0.25">
      <c r="A41" s="2" t="s">
        <v>50</v>
      </c>
      <c r="B41" s="19">
        <v>30000</v>
      </c>
      <c r="C41" s="3">
        <v>25000</v>
      </c>
      <c r="D41" s="1">
        <f t="shared" si="0"/>
        <v>5000</v>
      </c>
    </row>
    <row r="42" spans="1:4" x14ac:dyDescent="0.25">
      <c r="A42" s="2" t="s">
        <v>56</v>
      </c>
      <c r="B42" s="3">
        <v>10000</v>
      </c>
      <c r="C42" s="3">
        <v>10000</v>
      </c>
      <c r="D42" s="1">
        <f t="shared" si="0"/>
        <v>0</v>
      </c>
    </row>
    <row r="43" spans="1:4" x14ac:dyDescent="0.25">
      <c r="A43" s="2" t="s">
        <v>49</v>
      </c>
      <c r="B43" s="3">
        <v>5500</v>
      </c>
      <c r="C43" s="3">
        <v>8000</v>
      </c>
      <c r="D43" s="1">
        <f t="shared" si="0"/>
        <v>-2500</v>
      </c>
    </row>
    <row r="44" spans="1:4" x14ac:dyDescent="0.25">
      <c r="A44" s="2" t="s">
        <v>39</v>
      </c>
      <c r="B44" s="3">
        <v>2000</v>
      </c>
      <c r="C44" s="3">
        <v>2000</v>
      </c>
      <c r="D44" s="1">
        <f t="shared" si="0"/>
        <v>0</v>
      </c>
    </row>
    <row r="45" spans="1:4" x14ac:dyDescent="0.25">
      <c r="A45" s="2" t="s">
        <v>23</v>
      </c>
      <c r="B45" s="3">
        <v>2000</v>
      </c>
      <c r="C45" s="3">
        <v>2000</v>
      </c>
      <c r="D45" s="1">
        <f t="shared" si="0"/>
        <v>0</v>
      </c>
    </row>
    <row r="46" spans="1:4" x14ac:dyDescent="0.25">
      <c r="A46" s="2" t="s">
        <v>24</v>
      </c>
      <c r="B46" s="3">
        <v>445653</v>
      </c>
      <c r="C46" s="3">
        <v>429700</v>
      </c>
      <c r="D46" s="1">
        <f t="shared" si="0"/>
        <v>15953</v>
      </c>
    </row>
    <row r="47" spans="1:4" ht="15.75" thickBot="1" x14ac:dyDescent="0.3">
      <c r="A47" s="2" t="s">
        <v>59</v>
      </c>
      <c r="B47" s="3">
        <v>300</v>
      </c>
      <c r="C47" s="3">
        <v>300</v>
      </c>
      <c r="D47" s="1">
        <f t="shared" si="0"/>
        <v>0</v>
      </c>
    </row>
    <row r="48" spans="1:4" ht="15.75" thickBot="1" x14ac:dyDescent="0.3">
      <c r="A48" s="4" t="s">
        <v>54</v>
      </c>
      <c r="B48" s="5">
        <f>SUM(B36:B47)</f>
        <v>588353</v>
      </c>
      <c r="C48" s="5">
        <f>SUM(C36:C47)</f>
        <v>607900</v>
      </c>
      <c r="D48" s="6">
        <f t="shared" si="0"/>
        <v>-19547</v>
      </c>
    </row>
    <row r="49" spans="1:4" x14ac:dyDescent="0.25">
      <c r="A49" s="2" t="s">
        <v>27</v>
      </c>
      <c r="B49" s="3">
        <v>0</v>
      </c>
      <c r="C49" s="3">
        <v>0</v>
      </c>
      <c r="D49" s="1">
        <f t="shared" si="0"/>
        <v>0</v>
      </c>
    </row>
    <row r="50" spans="1:4" x14ac:dyDescent="0.25">
      <c r="A50" s="20" t="s">
        <v>40</v>
      </c>
      <c r="B50" s="19">
        <v>5613</v>
      </c>
      <c r="C50" s="3">
        <v>22754</v>
      </c>
      <c r="D50" s="1">
        <f t="shared" si="0"/>
        <v>-17141</v>
      </c>
    </row>
    <row r="51" spans="1:4" x14ac:dyDescent="0.25">
      <c r="A51" s="2" t="s">
        <v>22</v>
      </c>
      <c r="B51" s="3">
        <v>7200</v>
      </c>
      <c r="C51" s="3">
        <v>7200</v>
      </c>
      <c r="D51" s="1">
        <f t="shared" si="0"/>
        <v>0</v>
      </c>
    </row>
    <row r="52" spans="1:4" ht="15.75" thickBot="1" x14ac:dyDescent="0.3">
      <c r="A52" s="2" t="s">
        <v>28</v>
      </c>
      <c r="B52" s="3">
        <v>500</v>
      </c>
      <c r="C52" s="3">
        <v>0</v>
      </c>
      <c r="D52" s="1">
        <f t="shared" si="0"/>
        <v>500</v>
      </c>
    </row>
    <row r="53" spans="1:4" ht="15.75" thickBot="1" x14ac:dyDescent="0.3">
      <c r="A53" s="4" t="s">
        <v>64</v>
      </c>
      <c r="B53" s="5">
        <f>SUM(B49:B52)</f>
        <v>13313</v>
      </c>
      <c r="C53" s="5">
        <f>SUM(C49:C52)</f>
        <v>29954</v>
      </c>
      <c r="D53" s="6">
        <f t="shared" si="0"/>
        <v>-16641</v>
      </c>
    </row>
    <row r="54" spans="1:4" ht="15.75" thickBot="1" x14ac:dyDescent="0.3">
      <c r="A54" s="10" t="s">
        <v>3</v>
      </c>
      <c r="B54" s="11">
        <f>SUM(B53,B48,B35,B26,B15)</f>
        <v>1031136</v>
      </c>
      <c r="C54" s="11">
        <f>SUM(C53,C48,C35,C26,C15)</f>
        <v>1043850</v>
      </c>
      <c r="D54" s="12">
        <f t="shared" si="0"/>
        <v>-12714</v>
      </c>
    </row>
    <row r="55" spans="1:4" x14ac:dyDescent="0.25">
      <c r="A55" s="2" t="s">
        <v>29</v>
      </c>
      <c r="B55" s="3">
        <v>0</v>
      </c>
      <c r="C55" s="3">
        <v>0</v>
      </c>
      <c r="D55" s="1">
        <f t="shared" si="0"/>
        <v>0</v>
      </c>
    </row>
    <row r="56" spans="1:4" x14ac:dyDescent="0.25">
      <c r="A56" s="2" t="s">
        <v>30</v>
      </c>
      <c r="B56" s="19">
        <v>-20000</v>
      </c>
      <c r="C56" s="3">
        <v>-50000</v>
      </c>
      <c r="D56" s="1">
        <f t="shared" si="0"/>
        <v>30000</v>
      </c>
    </row>
    <row r="57" spans="1:4" x14ac:dyDescent="0.25">
      <c r="A57" s="2" t="s">
        <v>31</v>
      </c>
      <c r="B57" s="3">
        <v>3222</v>
      </c>
      <c r="C57" s="3">
        <v>5000</v>
      </c>
      <c r="D57" s="1">
        <f t="shared" si="0"/>
        <v>-1778</v>
      </c>
    </row>
    <row r="58" spans="1:4" x14ac:dyDescent="0.25">
      <c r="A58" s="2" t="s">
        <v>32</v>
      </c>
      <c r="B58" s="3">
        <v>0</v>
      </c>
      <c r="C58" s="3">
        <v>0</v>
      </c>
      <c r="D58" s="1">
        <f t="shared" si="0"/>
        <v>0</v>
      </c>
    </row>
    <row r="59" spans="1:4" x14ac:dyDescent="0.25">
      <c r="A59" s="2" t="s">
        <v>33</v>
      </c>
      <c r="B59" s="3">
        <v>0</v>
      </c>
      <c r="C59" s="3">
        <v>0</v>
      </c>
      <c r="D59" s="1">
        <f t="shared" si="0"/>
        <v>0</v>
      </c>
    </row>
    <row r="60" spans="1:4" ht="15.75" thickBot="1" x14ac:dyDescent="0.3">
      <c r="A60" s="2" t="s">
        <v>34</v>
      </c>
      <c r="B60" s="3"/>
      <c r="C60" s="3">
        <v>5000</v>
      </c>
      <c r="D60" s="1">
        <f t="shared" si="0"/>
        <v>-5000</v>
      </c>
    </row>
    <row r="61" spans="1:4" ht="15.75" thickBot="1" x14ac:dyDescent="0.3">
      <c r="A61" s="4" t="s">
        <v>62</v>
      </c>
      <c r="B61" s="5">
        <f>SUM(B55:B60)</f>
        <v>-16778</v>
      </c>
      <c r="C61" s="5">
        <f>SUM(C55:C60)</f>
        <v>-40000</v>
      </c>
      <c r="D61" s="6">
        <f t="shared" si="0"/>
        <v>23222</v>
      </c>
    </row>
    <row r="62" spans="1:4" ht="15.75" thickBot="1" x14ac:dyDescent="0.3">
      <c r="A62" s="13" t="s">
        <v>61</v>
      </c>
      <c r="B62" s="14">
        <f>SUM(B54+B61)</f>
        <v>1014358</v>
      </c>
      <c r="C62" s="14">
        <f>SUM(C54+C61)</f>
        <v>1003850</v>
      </c>
      <c r="D62" s="15">
        <f t="shared" si="0"/>
        <v>10508</v>
      </c>
    </row>
    <row r="63" spans="1:4" ht="16.5" thickTop="1" thickBot="1" x14ac:dyDescent="0.3">
      <c r="A63" s="7" t="s">
        <v>63</v>
      </c>
      <c r="B63" s="8"/>
      <c r="C63" s="8"/>
      <c r="D63" s="9">
        <f t="shared" si="0"/>
        <v>0</v>
      </c>
    </row>
  </sheetData>
  <pageMargins left="0.7" right="0.7" top="0.85" bottom="0.35" header="0.2" footer="0.3"/>
  <pageSetup scale="74" orientation="portrait" r:id="rId1"/>
  <headerFooter>
    <oddHeader xml:space="preserve">&amp;C&amp;"-,Bold"&amp;12Big Sky Owners Association 
Budget Comparison&amp;"-,Regular"&amp;11
FY 2018-2019&amp;14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Suzan Scott</cp:lastModifiedBy>
  <cp:lastPrinted>2018-10-01T19:31:35Z</cp:lastPrinted>
  <dcterms:created xsi:type="dcterms:W3CDTF">2012-01-12T16:13:45Z</dcterms:created>
  <dcterms:modified xsi:type="dcterms:W3CDTF">2018-10-01T19:33:36Z</dcterms:modified>
</cp:coreProperties>
</file>